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91" yWindow="1035" windowWidth="15360" windowHeight="873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<sst xmlns="http://schemas.openxmlformats.org/spreadsheetml/2006/main" count="46" uniqueCount="46">
  <si>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Kari</t>
  </si>
  <si>
    <t>Honda Jazz  57 kw, 974 kg, 1246 cm3, 2005</t>
  </si>
  <si>
    <t>KTM LC4 36 kW, 136 kg, 625 cm3, 2002</t>
  </si>
  <si>
    <t>Verhovina-10, 2 kW, 50 kg, 49,5 cm3, 1979</t>
  </si>
  <si>
    <t>Yamaha Vmax, 1998, 105 kw 283 kg</t>
  </si>
  <si>
    <t>Winkler Róbert</t>
  </si>
  <si>
    <t>hírszerkesztőnk</t>
  </si>
  <si>
    <t>jármű típus, évjárat</t>
  </si>
  <si>
    <t>súly, kg</t>
  </si>
  <si>
    <t>teljesítmény, kW</t>
  </si>
  <si>
    <t>súlyadó, Ft</t>
  </si>
  <si>
    <t>lóerőadó, Ft</t>
  </si>
  <si>
    <t>változás, Ft</t>
  </si>
  <si>
    <t>DAF 440, 1993 (1721 cm3)</t>
  </si>
  <si>
    <t>gazda</t>
  </si>
  <si>
    <t>Balázs Viktor</t>
  </si>
  <si>
    <t>Ford Focus, 2002 (1388 cm3)</t>
  </si>
  <si>
    <t>Bazsó Gábor</t>
  </si>
  <si>
    <t>Nissan 200SX, 1992</t>
  </si>
  <si>
    <t>Toyota Corolla GT, 1985</t>
  </si>
  <si>
    <t>Chevrolet Corvette, 2006</t>
  </si>
  <si>
    <t>változás, %</t>
  </si>
  <si>
    <t>Égő család</t>
  </si>
  <si>
    <t>Saab 900 GLS, 1984</t>
  </si>
  <si>
    <t>Ducati Monster 1000, 2003</t>
  </si>
  <si>
    <t>Honda CB 200, 1974</t>
  </si>
  <si>
    <t>Kawasaki Z900, 1976</t>
  </si>
  <si>
    <t>Füge</t>
  </si>
  <si>
    <t>Saab 99 Turbo, 1981</t>
  </si>
  <si>
    <t>gyulavitéz</t>
  </si>
  <si>
    <t xml:space="preserve">Honda Integra Type-R, 1999    </t>
  </si>
  <si>
    <t>Jermann K.</t>
  </si>
  <si>
    <t>Mitsubishi Sapporo 2,4, 1988</t>
  </si>
  <si>
    <t>Renault Nevada 2,2, 1995</t>
  </si>
  <si>
    <t>Saab 9000 V6, 1995</t>
  </si>
  <si>
    <t>Moto Guzzi California Stone, 2001</t>
  </si>
  <si>
    <t>Citroen Xsara Picasso 1.6, 2001</t>
  </si>
  <si>
    <t xml:space="preserve">Alfa Romeo GTV 2.0, 1984 </t>
  </si>
  <si>
    <t>Gellér Zoltán</t>
  </si>
  <si>
    <t>Rácz Tamás</t>
  </si>
  <si>
    <t>BMW 316, 1982</t>
  </si>
  <si>
    <t>Renault Twingo, 1999</t>
  </si>
  <si>
    <t>Suzuki Burgman 400, 2002</t>
  </si>
  <si>
    <t>Kawasaki Z1000 2004, 220kg, 100kw</t>
  </si>
  <si>
    <t>Mazda MX-5, 1991</t>
  </si>
  <si>
    <t>összesen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</si>
</sst>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</numFmts>
  <fonts count="3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7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/>
    </xf>
    <xf numFmtId="167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85" zoomScaleNormal="85" workbookViewId="0" topLeftCell="A1">
      <selection activeCell="B37" sqref="B37"/>
    </sheetView>
  </sheetViews>
  <sheetFormatPr defaultColWidth="9.140625" defaultRowHeight="12.75"/>
  <cols>
    <col min="1" max="1" width="15.140625" style="0" customWidth="1"/>
    <col min="2" max="2" width="45.00390625" style="4" customWidth="1"/>
    <col min="3" max="3" width="18.28125" style="3" customWidth="1"/>
    <col min="4" max="4" width="18.421875" style="3" customWidth="1"/>
    <col min="5" max="5" width="18.28125" style="7" customWidth="1"/>
    <col min="6" max="6" width="19.28125" style="8" customWidth="1"/>
    <col min="7" max="7" width="18.421875" style="8" customWidth="1"/>
    <col min="8" max="8" width="11.421875" style="6" customWidth="1"/>
  </cols>
  <sheetData>
    <row r="1" ht="12.75">
      <c r="C1" s="3">
        <v>12</v>
      </c>
    </row>
    <row r="2" spans="1:8" ht="12.75">
      <c r="A2" s="9" t="s">
        <v>14</v>
      </c>
      <c r="B2" s="10" t="s">
        <v>7</v>
      </c>
      <c r="C2" s="11" t="s">
        <v>8</v>
      </c>
      <c r="D2" s="11" t="s">
        <v>10</v>
      </c>
      <c r="E2" s="12" t="s">
        <v>9</v>
      </c>
      <c r="F2" s="13" t="s">
        <v>11</v>
      </c>
      <c r="G2" s="13" t="s">
        <v>12</v>
      </c>
      <c r="H2" s="14" t="s">
        <v>21</v>
      </c>
    </row>
    <row r="3" spans="1:8" ht="13.5">
      <c r="A3" s="15" t="s">
        <v>6</v>
      </c>
      <c r="B3" s="16" t="s">
        <v>13</v>
      </c>
      <c r="C3" s="17">
        <v>1034</v>
      </c>
      <c r="D3" s="17">
        <f>C3*$C$1</f>
        <v>12408</v>
      </c>
      <c r="E3" s="18">
        <v>75</v>
      </c>
      <c r="F3" s="19">
        <f>160*E3</f>
        <v>12000</v>
      </c>
      <c r="G3" s="19">
        <f>F3-D3</f>
        <v>-408</v>
      </c>
      <c r="H3" s="20">
        <f>F3/D3</f>
        <v>0.9671179883945842</v>
      </c>
    </row>
    <row r="4" spans="1:8" ht="12.75">
      <c r="A4" t="s">
        <v>15</v>
      </c>
      <c r="B4" t="s">
        <v>16</v>
      </c>
      <c r="C4" s="3">
        <v>1101</v>
      </c>
      <c r="D4" s="3">
        <f aca="true" t="shared" si="0" ref="D4:D17">C4*$C$1</f>
        <v>13212</v>
      </c>
      <c r="E4" s="7">
        <v>55</v>
      </c>
      <c r="F4" s="8">
        <f>260*E4</f>
        <v>14300</v>
      </c>
      <c r="G4" s="8">
        <f aca="true" t="shared" si="1" ref="G4:G17">F4-D4</f>
        <v>1088</v>
      </c>
      <c r="H4" s="6">
        <f aca="true" t="shared" si="2" ref="H4:H17">F4/D4</f>
        <v>1.0823493793521042</v>
      </c>
    </row>
    <row r="5" spans="2:8" ht="12.75">
      <c r="B5" t="s">
        <v>1</v>
      </c>
      <c r="C5" s="3">
        <v>974</v>
      </c>
      <c r="D5" s="3">
        <f t="shared" si="0"/>
        <v>11688</v>
      </c>
      <c r="E5" s="7">
        <v>57</v>
      </c>
      <c r="F5" s="8">
        <f>300*E5</f>
        <v>17100</v>
      </c>
      <c r="G5" s="8">
        <f t="shared" si="1"/>
        <v>5412</v>
      </c>
      <c r="H5" s="6">
        <f t="shared" si="2"/>
        <v>1.4630390143737166</v>
      </c>
    </row>
    <row r="6" spans="2:8" ht="12.75">
      <c r="B6" t="s">
        <v>2</v>
      </c>
      <c r="C6" s="3">
        <v>136</v>
      </c>
      <c r="D6" s="3">
        <v>5000</v>
      </c>
      <c r="E6" s="7">
        <v>36</v>
      </c>
      <c r="F6" s="8">
        <f>260*E6</f>
        <v>9360</v>
      </c>
      <c r="G6" s="8">
        <f t="shared" si="1"/>
        <v>4360</v>
      </c>
      <c r="H6" s="6">
        <f t="shared" si="2"/>
        <v>1.872</v>
      </c>
    </row>
    <row r="7" spans="1:8" ht="12.75">
      <c r="A7" s="9"/>
      <c r="B7" s="9" t="s">
        <v>3</v>
      </c>
      <c r="C7" s="11">
        <v>50</v>
      </c>
      <c r="D7" s="11">
        <v>0</v>
      </c>
      <c r="E7" s="12">
        <v>2</v>
      </c>
      <c r="F7" s="21"/>
      <c r="G7" s="21">
        <f t="shared" si="1"/>
        <v>0</v>
      </c>
      <c r="H7" s="22"/>
    </row>
    <row r="8" spans="1:8" ht="13.5">
      <c r="A8" t="s">
        <v>17</v>
      </c>
      <c r="B8" s="1" t="s">
        <v>18</v>
      </c>
      <c r="C8" s="3">
        <v>1260</v>
      </c>
      <c r="D8" s="3">
        <f t="shared" si="0"/>
        <v>15120</v>
      </c>
      <c r="E8" s="7">
        <v>124</v>
      </c>
      <c r="F8" s="8">
        <f>160*E8</f>
        <v>19840</v>
      </c>
      <c r="G8" s="8">
        <f t="shared" si="1"/>
        <v>4720</v>
      </c>
      <c r="H8" s="6">
        <f t="shared" si="2"/>
        <v>1.312169312169312</v>
      </c>
    </row>
    <row r="9" spans="2:8" ht="13.5">
      <c r="B9" s="1" t="s">
        <v>19</v>
      </c>
      <c r="C9" s="3">
        <v>970</v>
      </c>
      <c r="D9" s="3">
        <f t="shared" si="0"/>
        <v>11640</v>
      </c>
      <c r="E9" s="7">
        <v>92</v>
      </c>
      <c r="F9" s="8">
        <f>120*E9</f>
        <v>11040</v>
      </c>
      <c r="G9" s="8">
        <f t="shared" si="1"/>
        <v>-600</v>
      </c>
      <c r="H9" s="6">
        <f t="shared" si="2"/>
        <v>0.9484536082474226</v>
      </c>
    </row>
    <row r="10" spans="1:8" ht="13.5">
      <c r="A10" s="9"/>
      <c r="B10" s="23" t="s">
        <v>43</v>
      </c>
      <c r="C10" s="11">
        <v>220</v>
      </c>
      <c r="D10" s="11">
        <v>5000</v>
      </c>
      <c r="E10" s="12">
        <v>100</v>
      </c>
      <c r="F10" s="21">
        <f>300*E10</f>
        <v>30000</v>
      </c>
      <c r="G10" s="21">
        <f t="shared" si="1"/>
        <v>25000</v>
      </c>
      <c r="H10" s="22">
        <f t="shared" si="2"/>
        <v>6</v>
      </c>
    </row>
    <row r="11" spans="1:8" ht="12.75">
      <c r="A11" t="s">
        <v>22</v>
      </c>
      <c r="B11" t="s">
        <v>23</v>
      </c>
      <c r="C11" s="3">
        <v>1260</v>
      </c>
      <c r="D11" s="3">
        <f t="shared" si="0"/>
        <v>15120</v>
      </c>
      <c r="E11" s="7">
        <v>87</v>
      </c>
      <c r="F11" s="8">
        <f>120*E11</f>
        <v>10440</v>
      </c>
      <c r="G11" s="8">
        <f t="shared" si="1"/>
        <v>-4680</v>
      </c>
      <c r="H11" s="6">
        <f t="shared" si="2"/>
        <v>0.6904761904761905</v>
      </c>
    </row>
    <row r="12" spans="2:8" ht="12.75">
      <c r="B12" s="4" t="s">
        <v>24</v>
      </c>
      <c r="D12" s="3">
        <v>5000</v>
      </c>
      <c r="E12" s="7">
        <f>89/1.36</f>
        <v>65.44117647058823</v>
      </c>
      <c r="F12" s="8">
        <f>300*E12</f>
        <v>19632.35294117647</v>
      </c>
      <c r="G12" s="8">
        <f t="shared" si="1"/>
        <v>14632.352941176468</v>
      </c>
      <c r="H12" s="6">
        <f t="shared" si="2"/>
        <v>3.9264705882352935</v>
      </c>
    </row>
    <row r="13" spans="2:7" ht="12.75">
      <c r="B13" s="4" t="s">
        <v>25</v>
      </c>
      <c r="D13" s="3">
        <f t="shared" si="0"/>
        <v>0</v>
      </c>
      <c r="E13" s="7">
        <f>15.5/1.36</f>
        <v>11.397058823529411</v>
      </c>
      <c r="F13" s="8">
        <f>120*E13</f>
        <v>1367.6470588235293</v>
      </c>
      <c r="G13" s="8">
        <f t="shared" si="1"/>
        <v>1367.6470588235293</v>
      </c>
    </row>
    <row r="14" spans="1:8" ht="12.75">
      <c r="A14" s="9"/>
      <c r="B14" s="10" t="s">
        <v>26</v>
      </c>
      <c r="C14" s="11"/>
      <c r="D14" s="11">
        <f t="shared" si="0"/>
        <v>0</v>
      </c>
      <c r="E14" s="12">
        <f>82/1.36</f>
        <v>60.29411764705882</v>
      </c>
      <c r="F14" s="21">
        <f>120*E14</f>
        <v>7235.294117647059</v>
      </c>
      <c r="G14" s="21">
        <f t="shared" si="1"/>
        <v>7235.294117647059</v>
      </c>
      <c r="H14" s="22"/>
    </row>
    <row r="15" spans="1:8" ht="13.5">
      <c r="A15" s="15" t="s">
        <v>27</v>
      </c>
      <c r="B15" s="24" t="s">
        <v>28</v>
      </c>
      <c r="C15" s="15">
        <v>1220</v>
      </c>
      <c r="D15" s="17">
        <f t="shared" si="0"/>
        <v>14640</v>
      </c>
      <c r="E15" s="18">
        <v>107</v>
      </c>
      <c r="F15" s="19">
        <f>120*E15</f>
        <v>12840</v>
      </c>
      <c r="G15" s="19">
        <f t="shared" si="1"/>
        <v>-1800</v>
      </c>
      <c r="H15" s="20">
        <f t="shared" si="2"/>
        <v>0.8770491803278688</v>
      </c>
    </row>
    <row r="16" spans="1:8" ht="13.5">
      <c r="A16" t="s">
        <v>38</v>
      </c>
      <c r="B16" s="5">
        <v>1994</v>
      </c>
      <c r="C16" s="3">
        <v>1208</v>
      </c>
      <c r="D16" s="3">
        <f t="shared" si="0"/>
        <v>14496</v>
      </c>
      <c r="E16" s="7">
        <v>68</v>
      </c>
      <c r="F16" s="8">
        <f>200*E16</f>
        <v>13600</v>
      </c>
      <c r="G16" s="8">
        <f t="shared" si="1"/>
        <v>-896</v>
      </c>
      <c r="H16" s="6">
        <f t="shared" si="2"/>
        <v>0.9381898454746137</v>
      </c>
    </row>
    <row r="17" spans="1:8" ht="13.5">
      <c r="A17" s="9"/>
      <c r="B17" s="25">
        <v>1982</v>
      </c>
      <c r="C17" s="11">
        <v>945</v>
      </c>
      <c r="D17" s="11">
        <f t="shared" si="0"/>
        <v>11340</v>
      </c>
      <c r="E17" s="12">
        <v>47</v>
      </c>
      <c r="F17" s="21">
        <f>120*E17</f>
        <v>5640</v>
      </c>
      <c r="G17" s="21">
        <f t="shared" si="1"/>
        <v>-5700</v>
      </c>
      <c r="H17" s="22">
        <f t="shared" si="2"/>
        <v>0.4973544973544973</v>
      </c>
    </row>
    <row r="18" spans="1:8" ht="12.75">
      <c r="A18" s="15" t="s">
        <v>29</v>
      </c>
      <c r="B18" s="26" t="s">
        <v>30</v>
      </c>
      <c r="C18" s="17">
        <v>1125</v>
      </c>
      <c r="D18" s="17">
        <f>C18*$C$1</f>
        <v>13500</v>
      </c>
      <c r="E18" s="18">
        <v>140</v>
      </c>
      <c r="F18" s="19">
        <f>260*E18</f>
        <v>36400</v>
      </c>
      <c r="G18" s="19">
        <f>F18-D18</f>
        <v>22900</v>
      </c>
      <c r="H18" s="20">
        <f>F18/D18</f>
        <v>2.696296296296296</v>
      </c>
    </row>
    <row r="19" spans="1:8" ht="12.75">
      <c r="A19" t="s">
        <v>31</v>
      </c>
      <c r="B19" s="4" t="s">
        <v>32</v>
      </c>
      <c r="C19" s="3">
        <v>1330</v>
      </c>
      <c r="D19" s="3">
        <f>C19*$C$1</f>
        <v>15960</v>
      </c>
      <c r="E19" s="7">
        <f>129/1.36</f>
        <v>94.85294117647058</v>
      </c>
      <c r="F19" s="8">
        <f>120*E19</f>
        <v>11382.35294117647</v>
      </c>
      <c r="G19" s="8">
        <f>F19-D19</f>
        <v>-4577.64705882353</v>
      </c>
      <c r="H19" s="6">
        <f>F19/D19</f>
        <v>0.7131800088456435</v>
      </c>
    </row>
    <row r="20" spans="2:8" ht="12.75">
      <c r="B20" s="4" t="s">
        <v>33</v>
      </c>
      <c r="C20" s="3">
        <v>1220</v>
      </c>
      <c r="D20" s="3">
        <f>C20*$C$1</f>
        <v>14640</v>
      </c>
      <c r="E20" s="7">
        <f>109/1.36</f>
        <v>80.1470588235294</v>
      </c>
      <c r="F20" s="8">
        <f>200*E20</f>
        <v>16029.411764705881</v>
      </c>
      <c r="G20" s="8">
        <f>F20-D20</f>
        <v>1389.411764705881</v>
      </c>
      <c r="H20" s="6">
        <f>F20/D20</f>
        <v>1.094905175184828</v>
      </c>
    </row>
    <row r="21" spans="2:8" ht="12.75">
      <c r="B21" s="4" t="s">
        <v>34</v>
      </c>
      <c r="C21" s="3">
        <v>1350</v>
      </c>
      <c r="D21" s="3">
        <f>C21*$C$1</f>
        <v>16200</v>
      </c>
      <c r="E21" s="7">
        <f>210/1.36</f>
        <v>154.41176470588235</v>
      </c>
      <c r="F21" s="8">
        <f>200*E21</f>
        <v>30882.35294117647</v>
      </c>
      <c r="G21" s="8">
        <f>F21-D21</f>
        <v>14682.352941176468</v>
      </c>
      <c r="H21" s="6">
        <f>F21/D21</f>
        <v>1.906318082788671</v>
      </c>
    </row>
    <row r="22" spans="1:8" ht="12.75">
      <c r="A22" s="9"/>
      <c r="B22" s="10" t="s">
        <v>35</v>
      </c>
      <c r="C22" s="11"/>
      <c r="D22" s="11">
        <v>5000</v>
      </c>
      <c r="E22" s="12">
        <v>54</v>
      </c>
      <c r="F22" s="21">
        <f>260*E22</f>
        <v>14040</v>
      </c>
      <c r="G22" s="21">
        <f>F22-D22</f>
        <v>9040</v>
      </c>
      <c r="H22" s="22">
        <f>F22/D22</f>
        <v>2.808</v>
      </c>
    </row>
    <row r="23" spans="1:8" ht="12.75">
      <c r="A23" t="s">
        <v>0</v>
      </c>
      <c r="B23" s="2" t="s">
        <v>36</v>
      </c>
      <c r="C23" s="3">
        <v>1315</v>
      </c>
      <c r="D23" s="3">
        <f>C23*$C$1</f>
        <v>15780</v>
      </c>
      <c r="E23" s="7">
        <v>65</v>
      </c>
      <c r="F23" s="8">
        <f>260*E23</f>
        <v>16900</v>
      </c>
      <c r="G23" s="8">
        <f>F23-D23</f>
        <v>1120</v>
      </c>
      <c r="H23" s="6">
        <f>F23/D23</f>
        <v>1.0709759188846641</v>
      </c>
    </row>
    <row r="24" spans="1:8" ht="12.75">
      <c r="A24" s="9"/>
      <c r="B24" s="10" t="s">
        <v>37</v>
      </c>
      <c r="C24" s="11">
        <v>1050</v>
      </c>
      <c r="D24" s="11">
        <f>C24*$C$1</f>
        <v>12600</v>
      </c>
      <c r="E24" s="12">
        <v>96</v>
      </c>
      <c r="F24" s="21">
        <f>120*E24</f>
        <v>11520</v>
      </c>
      <c r="G24" s="21">
        <f>F24-D24</f>
        <v>-1080</v>
      </c>
      <c r="H24" s="22">
        <f>F24/D24</f>
        <v>0.9142857142857143</v>
      </c>
    </row>
    <row r="25" spans="1:8" ht="12.75">
      <c r="A25" t="s">
        <v>39</v>
      </c>
      <c r="B25" s="4" t="s">
        <v>40</v>
      </c>
      <c r="C25" s="3">
        <v>1050</v>
      </c>
      <c r="D25" s="3">
        <f>C25*$C$1</f>
        <v>12600</v>
      </c>
      <c r="E25" s="7">
        <v>77</v>
      </c>
      <c r="F25" s="8">
        <f>120*E25</f>
        <v>9240</v>
      </c>
      <c r="G25" s="8">
        <f>F25-D25</f>
        <v>-3360</v>
      </c>
      <c r="H25" s="6">
        <f aca="true" t="shared" si="3" ref="H25:H30">F25/D25</f>
        <v>0.7333333333333333</v>
      </c>
    </row>
    <row r="26" spans="2:8" ht="12.75">
      <c r="B26" s="4" t="s">
        <v>41</v>
      </c>
      <c r="C26" s="3">
        <v>885</v>
      </c>
      <c r="D26" s="3">
        <f>C26*$C$1</f>
        <v>10620</v>
      </c>
      <c r="E26" s="7">
        <v>43</v>
      </c>
      <c r="F26" s="8">
        <f>260*E26</f>
        <v>11180</v>
      </c>
      <c r="G26" s="8">
        <f>F26-D26</f>
        <v>560</v>
      </c>
      <c r="H26" s="6">
        <f t="shared" si="3"/>
        <v>1.0527306967984935</v>
      </c>
    </row>
    <row r="27" spans="1:8" ht="12.75">
      <c r="A27" s="9"/>
      <c r="B27" s="10" t="s">
        <v>42</v>
      </c>
      <c r="C27" s="11"/>
      <c r="D27" s="11">
        <v>5000</v>
      </c>
      <c r="E27" s="12">
        <v>24</v>
      </c>
      <c r="F27" s="21">
        <f>260*E27</f>
        <v>6240</v>
      </c>
      <c r="G27" s="21">
        <f>F27-D27</f>
        <v>1240</v>
      </c>
      <c r="H27" s="22">
        <f t="shared" si="3"/>
        <v>1.248</v>
      </c>
    </row>
    <row r="28" spans="1:8" ht="13.5">
      <c r="A28" t="s">
        <v>5</v>
      </c>
      <c r="B28" s="1" t="s">
        <v>44</v>
      </c>
      <c r="C28" s="3">
        <v>955</v>
      </c>
      <c r="D28" s="3">
        <f>C28*$C$1</f>
        <v>11460</v>
      </c>
      <c r="E28" s="7">
        <v>85</v>
      </c>
      <c r="F28" s="8">
        <f>160*E28</f>
        <v>13600</v>
      </c>
      <c r="G28" s="8">
        <f>F28-D28</f>
        <v>2140</v>
      </c>
      <c r="H28" s="6">
        <f t="shared" si="3"/>
        <v>1.1867364746945899</v>
      </c>
    </row>
    <row r="29" spans="1:8" ht="13.5">
      <c r="A29" s="9"/>
      <c r="B29" s="23" t="s">
        <v>4</v>
      </c>
      <c r="C29" s="11"/>
      <c r="D29" s="11">
        <v>5000</v>
      </c>
      <c r="E29" s="12">
        <v>105</v>
      </c>
      <c r="F29" s="21">
        <f>200*E29</f>
        <v>21000</v>
      </c>
      <c r="G29" s="21">
        <f>F29-D29</f>
        <v>16000</v>
      </c>
      <c r="H29" s="22">
        <f t="shared" si="3"/>
        <v>4.2</v>
      </c>
    </row>
    <row r="30" spans="1:8" ht="13.5" thickBot="1">
      <c r="A30" s="27" t="s">
        <v>45</v>
      </c>
      <c r="B30" s="28"/>
      <c r="C30" s="29"/>
      <c r="D30" s="30">
        <f>SUM(D3:D29)</f>
        <v>273024</v>
      </c>
      <c r="E30" s="30"/>
      <c r="F30" s="30">
        <f>SUM(F3:F29)</f>
        <v>382809.41176470584</v>
      </c>
      <c r="G30" s="30">
        <f>SUM(G3:G29)</f>
        <v>109785.41176470587</v>
      </c>
      <c r="H30" s="31">
        <f t="shared" si="3"/>
        <v>1.4021090151953888</v>
      </c>
    </row>
    <row r="31" ht="13.5" thickTop="1"/>
    <row r="32" spans="2:8" ht="13.5">
      <c r="B32" s="23" t="s">
        <v>20</v>
      </c>
      <c r="C32" s="11">
        <v>1471</v>
      </c>
      <c r="D32" s="11">
        <f>C32*$C$1</f>
        <v>17652</v>
      </c>
      <c r="E32" s="12">
        <v>297</v>
      </c>
      <c r="F32" s="21">
        <f>300*E32</f>
        <v>89100</v>
      </c>
      <c r="G32" s="21">
        <f>F32-D32</f>
        <v>71448</v>
      </c>
      <c r="H32" s="22">
        <f>F32/D32</f>
        <v>5.047586675730796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</dc:creator>
  <cp:keywords/>
  <dc:description/>
  <cp:lastModifiedBy>Jávor Kálmán</cp:lastModifiedBy>
  <dcterms:created xsi:type="dcterms:W3CDTF">2006-09-27T08:45:53Z</dcterms:created>
  <dcterms:modified xsi:type="dcterms:W3CDTF">2006-09-27T18:11:29Z</dcterms:modified>
  <cp:category/>
  <cp:version/>
  <cp:contentType/>
  <cp:contentStatus/>
</cp:coreProperties>
</file>